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jul-sept 2019\"/>
    </mc:Choice>
  </mc:AlternateContent>
  <xr:revisionPtr revIDLastSave="0" documentId="8_{3233C4AE-E0A2-418E-85EE-DE8BA1658B83}" xr6:coauthVersionLast="43" xr6:coauthVersionMax="43" xr10:uidLastSave="{00000000-0000-0000-0000-000000000000}"/>
  <bookViews>
    <workbookView xWindow="-108" yWindow="-108" windowWidth="23256" windowHeight="12576" xr2:uid="{3D338E9B-07B5-4DDE-8E46-CEC94892F99F}"/>
  </bookViews>
  <sheets>
    <sheet name="Hoja1" sheetId="1" r:id="rId1"/>
  </sheets>
  <definedNames>
    <definedName name="_xlnm.Print_Area" localSheetId="0">Hoja1!$B$1:$I$87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4" i="1" l="1"/>
  <c r="G74" i="1"/>
  <c r="F74" i="1"/>
  <c r="E74" i="1"/>
  <c r="D74" i="1"/>
  <c r="H70" i="1"/>
  <c r="G70" i="1"/>
  <c r="F70" i="1"/>
  <c r="E70" i="1"/>
  <c r="D70" i="1"/>
  <c r="F69" i="1"/>
  <c r="I69" i="1" s="1"/>
  <c r="I62" i="1" s="1"/>
  <c r="H62" i="1"/>
  <c r="G62" i="1"/>
  <c r="E62" i="1"/>
  <c r="D62" i="1"/>
  <c r="F60" i="1"/>
  <c r="I60" i="1" s="1"/>
  <c r="I58" i="1" s="1"/>
  <c r="H58" i="1"/>
  <c r="G58" i="1"/>
  <c r="E58" i="1"/>
  <c r="D58" i="1"/>
  <c r="F54" i="1"/>
  <c r="I54" i="1" s="1"/>
  <c r="F51" i="1"/>
  <c r="I51" i="1" s="1"/>
  <c r="F50" i="1"/>
  <c r="I50" i="1" s="1"/>
  <c r="F49" i="1"/>
  <c r="I49" i="1" s="1"/>
  <c r="H48" i="1"/>
  <c r="G48" i="1"/>
  <c r="E48" i="1"/>
  <c r="D48" i="1"/>
  <c r="F42" i="1"/>
  <c r="I42" i="1" s="1"/>
  <c r="I38" i="1" s="1"/>
  <c r="H38" i="1"/>
  <c r="G38" i="1"/>
  <c r="E38" i="1"/>
  <c r="D38" i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1" i="1"/>
  <c r="I31" i="1" s="1"/>
  <c r="F30" i="1"/>
  <c r="I30" i="1" s="1"/>
  <c r="F29" i="1"/>
  <c r="I29" i="1" s="1"/>
  <c r="H28" i="1"/>
  <c r="G28" i="1"/>
  <c r="E28" i="1"/>
  <c r="D28" i="1"/>
  <c r="F27" i="1"/>
  <c r="I27" i="1" s="1"/>
  <c r="F25" i="1"/>
  <c r="I25" i="1" s="1"/>
  <c r="F24" i="1"/>
  <c r="I24" i="1" s="1"/>
  <c r="F23" i="1"/>
  <c r="I23" i="1" s="1"/>
  <c r="F22" i="1"/>
  <c r="I22" i="1" s="1"/>
  <c r="F21" i="1"/>
  <c r="I21" i="1" s="1"/>
  <c r="F20" i="1"/>
  <c r="I20" i="1" s="1"/>
  <c r="F19" i="1"/>
  <c r="I19" i="1" s="1"/>
  <c r="H18" i="1"/>
  <c r="G18" i="1"/>
  <c r="E18" i="1"/>
  <c r="D18" i="1"/>
  <c r="F15" i="1"/>
  <c r="I15" i="1" s="1"/>
  <c r="F14" i="1"/>
  <c r="I14" i="1" s="1"/>
  <c r="F13" i="1"/>
  <c r="I13" i="1" s="1"/>
  <c r="F12" i="1"/>
  <c r="I12" i="1" s="1"/>
  <c r="F11" i="1"/>
  <c r="I11" i="1" s="1"/>
  <c r="H10" i="1"/>
  <c r="G10" i="1"/>
  <c r="E10" i="1"/>
  <c r="D10" i="1"/>
  <c r="F28" i="1" l="1"/>
  <c r="F62" i="1"/>
  <c r="G83" i="1"/>
  <c r="F58" i="1"/>
  <c r="H83" i="1"/>
  <c r="I28" i="1"/>
  <c r="F38" i="1"/>
  <c r="D83" i="1"/>
  <c r="F18" i="1"/>
  <c r="I18" i="1" s="1"/>
  <c r="E83" i="1"/>
  <c r="I48" i="1"/>
  <c r="F48" i="1"/>
  <c r="F10" i="1"/>
  <c r="F83" i="1" l="1"/>
  <c r="I10" i="1"/>
  <c r="I8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I7" authorId="0" shapeId="0" xr:uid="{1850303D-854A-48CC-9CEF-3FAA4F1A04A0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<sst xmlns="http://schemas.openxmlformats.org/spreadsheetml/2006/main" count="89" uniqueCount="89">
  <si>
    <t>ESTADO ANALÍTICO DEL EJERCICIO DEL PRESUPUESTO DE EGRESOS</t>
  </si>
  <si>
    <t>CLASIFICACIÓN POR OBJETO DEL GASTO (CAPÍTULO Y CONCEPTO)</t>
  </si>
  <si>
    <t>DEL 01 DE ENERO AL 30 DE SEPTIEMBRE DE 2019</t>
  </si>
  <si>
    <t>Ente Público:</t>
  </si>
  <si>
    <t>UNIVERSIDAD POLITÉCNICA DE JUVENTINO ROSAS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</si>
  <si>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</si>
  <si>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</si>
  <si>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</si>
  <si>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</si>
  <si>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</si>
  <si>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</si>
  <si>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</si>
  <si>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</si>
  <si>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</si>
  <si>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( 3 - 5 )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</si>
  <si>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</si>
  <si>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</si>
  <si>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</si>
  <si>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</si>
  <si>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</si>
  <si>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</si>
  <si>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</si>
  <si>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</si>
  <si>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</si>
  <si>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</t>
  </si>
  <si>
    <t>Alimentos y utensilios</t>
  </si>
  <si>
    <t>Materias primas y materiales de producción y comer</t>
  </si>
  <si>
    <t>Materiales y artículos de construcción y reparació</t>
  </si>
  <si>
    <t>Productos químicos, farmaceúticos y de laboratorio</t>
  </si>
  <si>
    <t>Combustibles, lubricantes y aditivos</t>
  </si>
  <si>
    <t>Vesturio, blancos y prendas e protección y artícul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</si>
  <si>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</si>
  <si>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</si>
  <si>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</si>
  <si>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</si>
  <si>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</si>
  <si>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servicios, profesionales, científicos, técnicos y</t>
  </si>
  <si>
    <t>servicios financieros, bancarios y comerciales</t>
  </si>
  <si>
    <t>servicios de instalación, reparación, mantenimient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</si>
  <si>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</si>
  <si>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</si>
  <si>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</si>
  <si>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</si>
  <si>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</si>
  <si>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</si>
  <si>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</si>
  <si>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</si>
  <si>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</si>
  <si>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</si>
  <si>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</si>
  <si>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Transferecnias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</si>
  <si>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</si>
  <si>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</si>
  <si>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</si>
  <si>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</si>
  <si>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</si>
  <si>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</si>
  <si>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</si>
  <si>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</si>
  <si>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</si>
  <si>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</si>
  <si>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</si>
  <si>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</si>
  <si>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Inversión Pública </t>
  </si>
  <si>
    <t>Obras Pública en bienea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</si>
  <si>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</si>
  <si>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</si>
  <si>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</si>
  <si>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</si>
  <si>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</si>
  <si>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</si>
  <si>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</si>
  <si>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</si>
  <si>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</si>
  <si>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</si>
  <si>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</si>
  <si>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</si>
  <si>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</si>
  <si>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</si>
  <si>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</si>
  <si>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</si>
  <si>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</si>
  <si>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</si>
  <si>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</si>
  <si>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</t>
  </si>
  <si>
    <t>Apoyos Financieros</t>
  </si>
  <si>
    <t>Adeudos de Ejercicios Fiscales Anteriores (Adefas)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</si>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</sst>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center"/>
    </xf>
    <xf numFmtId="0" fontId="2" fillId="3" borderId="0" xfId="0" applyFont="1" applyFill="1"/>
    <xf numFmtId="0" fontId="3" fillId="3" borderId="0" xfId="0" applyFont="1" applyFill="1" applyAlignment="1">
      <alignment horizontal="right"/>
    </xf>
    <xf numFmtId="0" fontId="3" fillId="3" borderId="1" xfId="0" applyFont="1" applyFill="1" applyBorder="1" applyProtection="1">
      <protection locked="0"/>
    </xf>
    <xf numFmtId="0" fontId="2" fillId="3" borderId="1" xfId="0" applyFont="1" applyFill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43" fontId="5" fillId="0" borderId="5" xfId="1" applyFont="1" applyBorder="1" applyAlignment="1">
      <alignment horizontal="right" vertical="center" wrapText="1"/>
    </xf>
    <xf numFmtId="43" fontId="5" fillId="0" borderId="6" xfId="1" applyFont="1" applyBorder="1"/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" fontId="2" fillId="0" borderId="6" xfId="0" applyNumberFormat="1" applyFont="1" applyBorder="1"/>
    <xf numFmtId="43" fontId="2" fillId="0" borderId="6" xfId="1" applyFont="1" applyBorder="1"/>
    <xf numFmtId="4" fontId="2" fillId="0" borderId="0" xfId="0" applyNumberFormat="1" applyFont="1"/>
    <xf numFmtId="43" fontId="2" fillId="0" borderId="0" xfId="1" applyFont="1"/>
    <xf numFmtId="43" fontId="2" fillId="0" borderId="8" xfId="1" applyFont="1" applyBorder="1"/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3" fontId="5" fillId="0" borderId="6" xfId="1" applyFont="1" applyBorder="1" applyAlignment="1">
      <alignment horizontal="right" vertical="center" wrapText="1"/>
    </xf>
    <xf numFmtId="43" fontId="5" fillId="0" borderId="0" xfId="1" applyFont="1" applyAlignment="1">
      <alignment horizontal="right" vertical="center" wrapText="1"/>
    </xf>
    <xf numFmtId="43" fontId="5" fillId="0" borderId="8" xfId="1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43" fontId="2" fillId="0" borderId="6" xfId="1" applyFont="1" applyBorder="1" applyAlignment="1">
      <alignment horizontal="right" vertical="center" wrapText="1"/>
    </xf>
    <xf numFmtId="43" fontId="2" fillId="0" borderId="0" xfId="0" applyNumberFormat="1" applyFont="1"/>
    <xf numFmtId="4" fontId="5" fillId="0" borderId="6" xfId="0" applyNumberFormat="1" applyFont="1" applyBorder="1"/>
    <xf numFmtId="4" fontId="2" fillId="0" borderId="9" xfId="0" applyNumberFormat="1" applyFont="1" applyBorder="1"/>
    <xf numFmtId="0" fontId="5" fillId="3" borderId="0" xfId="0" applyFont="1" applyFill="1"/>
    <xf numFmtId="0" fontId="5" fillId="0" borderId="10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43" fontId="5" fillId="0" borderId="2" xfId="1" applyFont="1" applyBorder="1" applyAlignment="1">
      <alignment vertical="center" wrapText="1"/>
    </xf>
    <xf numFmtId="0" fontId="5" fillId="0" borderId="0" xfId="0" applyFont="1"/>
    <xf numFmtId="43" fontId="5" fillId="0" borderId="0" xfId="0" applyNumberFormat="1" applyFont="1"/>
    <xf numFmtId="0" fontId="7" fillId="0" borderId="0" xfId="0" applyFont="1" applyAlignment="1">
      <alignment horizontal="center"/>
    </xf>
    <xf numFmtId="43" fontId="7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A9E3F-3D79-4E8C-8052-5C6513AE44E7}">
  <sheetPr>
    <pageSetUpPr fitToPage="1"/>
  </sheetPr>
  <dimension ref="A1:L85"/>
  <sheetViews>
    <sheetView tabSelected="1" zoomScale="80" zoomScaleNormal="80" workbookViewId="0">
      <selection activeCell="K9" sqref="K9"/>
    </sheetView>
  </sheetViews>
  <sheetFormatPr baseColWidth="10" defaultColWidth="11.44140625" defaultRowHeight="13.2" x14ac:dyDescent="0.25"/>
  <cols>
    <col min="1" max="1" width="2.44140625" style="3" customWidth="1"/>
    <col min="2" max="2" width="2.44140625" style="1" customWidth="1"/>
    <col min="3" max="3" width="50.21875" style="1" customWidth="1"/>
    <col min="4" max="4" width="14.6640625" style="1" customWidth="1"/>
    <col min="5" max="5" width="14.5546875" style="1" customWidth="1"/>
    <col min="6" max="6" width="16.33203125" style="1" customWidth="1"/>
    <col min="7" max="7" width="14.5546875" style="1" customWidth="1"/>
    <col min="8" max="8" width="15" style="1" customWidth="1"/>
    <col min="9" max="9" width="14.44140625" style="1" customWidth="1"/>
    <col min="10" max="10" width="3.6640625" style="3" customWidth="1"/>
    <col min="11" max="11" width="14" style="1" bestFit="1" customWidth="1"/>
    <col min="12" max="12" width="12.6640625" style="1" bestFit="1" customWidth="1"/>
    <col min="13" max="16384" width="11.44140625" style="1"/>
  </cols>
  <sheetData>
    <row r="1" spans="1:12" ht="14.25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</row>
    <row r="2" spans="1:12" ht="14.25" customHeight="1" x14ac:dyDescent="0.25">
      <c r="A2" s="1"/>
      <c r="B2" s="2" t="s">
        <v>1</v>
      </c>
      <c r="C2" s="2"/>
      <c r="D2" s="2"/>
      <c r="E2" s="2"/>
      <c r="F2" s="2"/>
      <c r="G2" s="2"/>
      <c r="H2" s="2"/>
      <c r="I2" s="2"/>
    </row>
    <row r="3" spans="1:12" ht="14.25" customHeight="1" x14ac:dyDescent="0.25">
      <c r="A3" s="1"/>
      <c r="B3" s="2" t="s">
        <v>2</v>
      </c>
      <c r="C3" s="2"/>
      <c r="D3" s="2"/>
      <c r="E3" s="2"/>
      <c r="F3" s="2"/>
      <c r="G3" s="2"/>
      <c r="H3" s="2"/>
      <c r="I3" s="2"/>
    </row>
    <row r="4" spans="1:12" s="3" customFormat="1" ht="6.75" customHeight="1" x14ac:dyDescent="0.25"/>
    <row r="5" spans="1:12" s="3" customFormat="1" ht="18" customHeight="1" x14ac:dyDescent="0.25">
      <c r="C5" s="4" t="s">
        <v>3</v>
      </c>
      <c r="D5" s="5" t="s">
        <v>4</v>
      </c>
      <c r="E5" s="5"/>
      <c r="F5" s="5"/>
      <c r="G5" s="6"/>
      <c r="H5" s="6"/>
    </row>
    <row r="6" spans="1:12" s="3" customFormat="1" ht="6.75" customHeight="1" x14ac:dyDescent="0.25"/>
    <row r="7" spans="1:12" x14ac:dyDescent="0.25">
      <c r="A7" s="1"/>
      <c r="B7" s="7" t="s">
        <v>5</v>
      </c>
      <c r="C7" s="7"/>
      <c r="D7" s="8" t="s">
        <v>6</v>
      </c>
      <c r="E7" s="8"/>
      <c r="F7" s="8"/>
      <c r="G7" s="8"/>
      <c r="H7" s="8"/>
      <c r="I7" s="8" t="s">
        <v>7</v>
      </c>
    </row>
    <row r="8" spans="1:12" ht="26.4" x14ac:dyDescent="0.25">
      <c r="A8" s="1"/>
      <c r="B8" s="7"/>
      <c r="C8" s="7"/>
      <c r="D8" s="9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8"/>
    </row>
    <row r="9" spans="1:12" ht="11.25" customHeight="1" x14ac:dyDescent="0.25">
      <c r="A9" s="1"/>
      <c r="B9" s="7"/>
      <c r="C9" s="7"/>
      <c r="D9" s="9">
        <v>1</v>
      </c>
      <c r="E9" s="9">
        <v>2</v>
      </c>
      <c r="F9" s="9" t="s">
        <v>13</v>
      </c>
      <c r="G9" s="9">
        <v>5</v>
      </c>
      <c r="H9" s="9">
        <v>7</v>
      </c>
      <c r="I9" s="9" t="s">
        <v>14</v>
      </c>
    </row>
    <row r="10" spans="1:12" x14ac:dyDescent="0.25">
      <c r="A10" s="1"/>
      <c r="B10" s="10" t="s">
        <v>15</v>
      </c>
      <c r="C10" s="11"/>
      <c r="D10" s="12">
        <f>SUM(D11:D17)</f>
        <v>31310081.5</v>
      </c>
      <c r="E10" s="13">
        <f t="shared" ref="E10:H10" si="0">SUM(E11:E17)</f>
        <v>9295916.4600000009</v>
      </c>
      <c r="F10" s="12">
        <f t="shared" si="0"/>
        <v>40605997.959999993</v>
      </c>
      <c r="G10" s="12">
        <f t="shared" si="0"/>
        <v>30410622.990000002</v>
      </c>
      <c r="H10" s="12">
        <f t="shared" si="0"/>
        <v>30410622.990000002</v>
      </c>
      <c r="I10" s="12">
        <f t="shared" ref="I10:I15" si="1">+F10-G10</f>
        <v>10195374.969999991</v>
      </c>
    </row>
    <row r="11" spans="1:12" x14ac:dyDescent="0.25">
      <c r="A11" s="1"/>
      <c r="B11" s="14"/>
      <c r="C11" s="15" t="s">
        <v>16</v>
      </c>
      <c r="D11" s="16">
        <v>14495515.550000001</v>
      </c>
      <c r="E11" s="17">
        <v>5727859.7599999998</v>
      </c>
      <c r="F11" s="16">
        <f>+D11+E11</f>
        <v>20223375.310000002</v>
      </c>
      <c r="G11" s="17">
        <v>15958139.779999999</v>
      </c>
      <c r="H11" s="17">
        <v>15958139.779999999</v>
      </c>
      <c r="I11" s="17">
        <f t="shared" si="1"/>
        <v>4265235.5300000031</v>
      </c>
      <c r="K11" s="18"/>
      <c r="L11" s="18"/>
    </row>
    <row r="12" spans="1:12" x14ac:dyDescent="0.25">
      <c r="A12" s="1"/>
      <c r="B12" s="14"/>
      <c r="C12" s="15" t="s">
        <v>17</v>
      </c>
      <c r="D12" s="16">
        <v>9482034.7599999998</v>
      </c>
      <c r="E12" s="17">
        <v>16853</v>
      </c>
      <c r="F12" s="16">
        <f t="shared" ref="F12:F27" si="2">+D12+E12</f>
        <v>9498887.7599999998</v>
      </c>
      <c r="G12" s="17">
        <v>6756297.8899999997</v>
      </c>
      <c r="H12" s="17">
        <v>6756297.8899999997</v>
      </c>
      <c r="I12" s="17">
        <f t="shared" si="1"/>
        <v>2742589.87</v>
      </c>
      <c r="L12" s="18"/>
    </row>
    <row r="13" spans="1:12" x14ac:dyDescent="0.25">
      <c r="A13" s="1"/>
      <c r="B13" s="14"/>
      <c r="C13" s="15" t="s">
        <v>18</v>
      </c>
      <c r="D13" s="16">
        <v>1246571.25</v>
      </c>
      <c r="E13" s="17">
        <v>331402.99</v>
      </c>
      <c r="F13" s="16">
        <f t="shared" si="2"/>
        <v>1577974.24</v>
      </c>
      <c r="G13" s="17">
        <v>305995.94</v>
      </c>
      <c r="H13" s="17">
        <v>305995.94</v>
      </c>
      <c r="I13" s="17">
        <f t="shared" si="1"/>
        <v>1271978.3</v>
      </c>
    </row>
    <row r="14" spans="1:12" x14ac:dyDescent="0.25">
      <c r="A14" s="1"/>
      <c r="B14" s="14"/>
      <c r="C14" s="15" t="s">
        <v>19</v>
      </c>
      <c r="D14" s="16">
        <v>2377159.4</v>
      </c>
      <c r="E14" s="17">
        <v>1800904.41</v>
      </c>
      <c r="F14" s="16">
        <f t="shared" si="2"/>
        <v>4178063.8099999996</v>
      </c>
      <c r="G14" s="17">
        <v>3317753.12</v>
      </c>
      <c r="H14" s="17">
        <v>3317753.12</v>
      </c>
      <c r="I14" s="17">
        <f t="shared" si="1"/>
        <v>860310.68999999948</v>
      </c>
    </row>
    <row r="15" spans="1:12" x14ac:dyDescent="0.25">
      <c r="A15" s="1"/>
      <c r="B15" s="14"/>
      <c r="C15" s="15" t="s">
        <v>20</v>
      </c>
      <c r="D15" s="16">
        <v>3708800.54</v>
      </c>
      <c r="E15" s="17">
        <v>1418896.3</v>
      </c>
      <c r="F15" s="16">
        <f t="shared" si="2"/>
        <v>5127696.84</v>
      </c>
      <c r="G15" s="17">
        <v>4072436.26</v>
      </c>
      <c r="H15" s="17">
        <v>4072436.26</v>
      </c>
      <c r="I15" s="17">
        <f t="shared" si="1"/>
        <v>1055260.58</v>
      </c>
    </row>
    <row r="16" spans="1:12" x14ac:dyDescent="0.25">
      <c r="A16" s="1"/>
      <c r="B16" s="14"/>
      <c r="C16" s="15" t="s">
        <v>21</v>
      </c>
      <c r="D16" s="16">
        <v>0</v>
      </c>
      <c r="E16" s="19">
        <v>0</v>
      </c>
      <c r="F16" s="16">
        <v>0</v>
      </c>
      <c r="G16" s="17">
        <v>0</v>
      </c>
      <c r="H16" s="20">
        <v>0</v>
      </c>
      <c r="I16" s="17">
        <v>0</v>
      </c>
    </row>
    <row r="17" spans="1:11" x14ac:dyDescent="0.25">
      <c r="A17" s="1"/>
      <c r="B17" s="14"/>
      <c r="C17" s="15" t="s">
        <v>22</v>
      </c>
      <c r="D17" s="16">
        <v>0</v>
      </c>
      <c r="E17" s="19">
        <v>0</v>
      </c>
      <c r="F17" s="16">
        <v>0</v>
      </c>
      <c r="G17" s="17">
        <v>0</v>
      </c>
      <c r="H17" s="20">
        <v>0</v>
      </c>
      <c r="I17" s="17">
        <v>0</v>
      </c>
    </row>
    <row r="18" spans="1:11" x14ac:dyDescent="0.25">
      <c r="A18" s="1"/>
      <c r="B18" s="21" t="s">
        <v>23</v>
      </c>
      <c r="C18" s="22"/>
      <c r="D18" s="23">
        <f>SUM(D19:D27)</f>
        <v>1247396.02</v>
      </c>
      <c r="E18" s="24">
        <f>SUM(E19:E27)</f>
        <v>1471430.37</v>
      </c>
      <c r="F18" s="23">
        <f>+D18+E18</f>
        <v>2718826.39</v>
      </c>
      <c r="G18" s="23">
        <f>SUM(G19:G27)</f>
        <v>1298587.78</v>
      </c>
      <c r="H18" s="25">
        <f>SUM(H19:H27)</f>
        <v>1298587.78</v>
      </c>
      <c r="I18" s="23">
        <f t="shared" ref="I18:I25" si="3">+F18-G18</f>
        <v>1420238.61</v>
      </c>
    </row>
    <row r="19" spans="1:11" x14ac:dyDescent="0.25">
      <c r="A19" s="1"/>
      <c r="B19" s="26"/>
      <c r="C19" s="27" t="s">
        <v>24</v>
      </c>
      <c r="D19" s="16">
        <v>206155.24</v>
      </c>
      <c r="E19" s="17">
        <v>470216.12</v>
      </c>
      <c r="F19" s="16">
        <f t="shared" si="2"/>
        <v>676371.36</v>
      </c>
      <c r="G19" s="17">
        <v>413393.77</v>
      </c>
      <c r="H19" s="17">
        <v>413393.77</v>
      </c>
      <c r="I19" s="17">
        <f t="shared" si="3"/>
        <v>262977.58999999997</v>
      </c>
      <c r="K19" s="18"/>
    </row>
    <row r="20" spans="1:11" x14ac:dyDescent="0.25">
      <c r="A20" s="1"/>
      <c r="B20" s="26"/>
      <c r="C20" s="27" t="s">
        <v>25</v>
      </c>
      <c r="D20" s="16">
        <v>74730</v>
      </c>
      <c r="E20" s="17">
        <v>83060.78</v>
      </c>
      <c r="F20" s="16">
        <f t="shared" si="2"/>
        <v>157790.78</v>
      </c>
      <c r="G20" s="17">
        <v>95853.03</v>
      </c>
      <c r="H20" s="17">
        <v>95853.03</v>
      </c>
      <c r="I20" s="17">
        <f t="shared" si="3"/>
        <v>61937.75</v>
      </c>
    </row>
    <row r="21" spans="1:11" x14ac:dyDescent="0.25">
      <c r="A21" s="1"/>
      <c r="B21" s="26"/>
      <c r="C21" s="27" t="s">
        <v>26</v>
      </c>
      <c r="D21" s="13">
        <v>0</v>
      </c>
      <c r="E21" s="17">
        <v>0</v>
      </c>
      <c r="F21" s="16">
        <f t="shared" si="2"/>
        <v>0</v>
      </c>
      <c r="G21" s="17">
        <v>0</v>
      </c>
      <c r="H21" s="17">
        <v>0</v>
      </c>
      <c r="I21" s="17">
        <f t="shared" si="3"/>
        <v>0</v>
      </c>
      <c r="J21" s="1"/>
    </row>
    <row r="22" spans="1:11" x14ac:dyDescent="0.25">
      <c r="A22" s="1"/>
      <c r="B22" s="26"/>
      <c r="C22" s="27" t="s">
        <v>27</v>
      </c>
      <c r="D22" s="16">
        <v>84933.6</v>
      </c>
      <c r="E22" s="17">
        <v>266923.24</v>
      </c>
      <c r="F22" s="16">
        <f t="shared" si="2"/>
        <v>351856.83999999997</v>
      </c>
      <c r="G22" s="17">
        <v>209724.64</v>
      </c>
      <c r="H22" s="17">
        <v>209724.64</v>
      </c>
      <c r="I22" s="17">
        <f t="shared" si="3"/>
        <v>142132.19999999995</v>
      </c>
    </row>
    <row r="23" spans="1:11" x14ac:dyDescent="0.25">
      <c r="A23" s="1"/>
      <c r="B23" s="26"/>
      <c r="C23" s="27" t="s">
        <v>28</v>
      </c>
      <c r="D23" s="16">
        <v>86185.8</v>
      </c>
      <c r="E23" s="17">
        <v>64569</v>
      </c>
      <c r="F23" s="16">
        <f t="shared" si="2"/>
        <v>150754.79999999999</v>
      </c>
      <c r="G23" s="17">
        <v>64005.59</v>
      </c>
      <c r="H23" s="17">
        <v>64005.59</v>
      </c>
      <c r="I23" s="17">
        <f t="shared" si="3"/>
        <v>86749.209999999992</v>
      </c>
    </row>
    <row r="24" spans="1:11" x14ac:dyDescent="0.25">
      <c r="A24" s="1"/>
      <c r="B24" s="26"/>
      <c r="C24" s="27" t="s">
        <v>29</v>
      </c>
      <c r="D24" s="16">
        <v>300430.15000000002</v>
      </c>
      <c r="E24" s="17">
        <v>210000</v>
      </c>
      <c r="F24" s="16">
        <f t="shared" si="2"/>
        <v>510430.15</v>
      </c>
      <c r="G24" s="17">
        <v>248677.74</v>
      </c>
      <c r="H24" s="17">
        <v>248677.74</v>
      </c>
      <c r="I24" s="17">
        <f t="shared" si="3"/>
        <v>261752.41000000003</v>
      </c>
    </row>
    <row r="25" spans="1:11" x14ac:dyDescent="0.25">
      <c r="A25" s="1"/>
      <c r="B25" s="26"/>
      <c r="C25" s="27" t="s">
        <v>30</v>
      </c>
      <c r="D25" s="16">
        <v>211481.23</v>
      </c>
      <c r="E25" s="17">
        <v>30155.040000000001</v>
      </c>
      <c r="F25" s="16">
        <f t="shared" si="2"/>
        <v>241636.27000000002</v>
      </c>
      <c r="G25" s="17">
        <v>64393.07</v>
      </c>
      <c r="H25" s="17">
        <v>64393.07</v>
      </c>
      <c r="I25" s="17">
        <f t="shared" si="3"/>
        <v>177243.2</v>
      </c>
    </row>
    <row r="26" spans="1:11" x14ac:dyDescent="0.25">
      <c r="A26" s="1"/>
      <c r="B26" s="26"/>
      <c r="C26" s="27" t="s">
        <v>31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</row>
    <row r="27" spans="1:11" x14ac:dyDescent="0.25">
      <c r="A27" s="1"/>
      <c r="B27" s="14"/>
      <c r="C27" s="27" t="s">
        <v>32</v>
      </c>
      <c r="D27" s="16">
        <v>283480</v>
      </c>
      <c r="E27" s="17">
        <v>346506.19</v>
      </c>
      <c r="F27" s="16">
        <f t="shared" si="2"/>
        <v>629986.18999999994</v>
      </c>
      <c r="G27" s="17">
        <v>202539.94</v>
      </c>
      <c r="H27" s="17">
        <v>202539.94</v>
      </c>
      <c r="I27" s="17">
        <f t="shared" ref="I27:I37" si="4">+F27-G27</f>
        <v>427446.24999999994</v>
      </c>
    </row>
    <row r="28" spans="1:11" x14ac:dyDescent="0.25">
      <c r="A28" s="1"/>
      <c r="B28" s="21" t="s">
        <v>33</v>
      </c>
      <c r="C28" s="22"/>
      <c r="D28" s="23">
        <f>SUBTOTAL(9,D29:D37)</f>
        <v>4652527.82</v>
      </c>
      <c r="E28" s="23">
        <f>SUBTOTAL(9,E29:E37)</f>
        <v>18288166.850000001</v>
      </c>
      <c r="F28" s="23">
        <f>+D28+E28</f>
        <v>22940694.670000002</v>
      </c>
      <c r="G28" s="23">
        <f>SUM(G29:G37)</f>
        <v>10612534.939999999</v>
      </c>
      <c r="H28" s="25">
        <f>SUM(H29:H37)</f>
        <v>10612534.939999999</v>
      </c>
      <c r="I28" s="23">
        <f t="shared" si="4"/>
        <v>12328159.730000002</v>
      </c>
    </row>
    <row r="29" spans="1:11" x14ac:dyDescent="0.25">
      <c r="A29" s="1"/>
      <c r="B29" s="14"/>
      <c r="C29" s="27" t="s">
        <v>34</v>
      </c>
      <c r="D29" s="16">
        <v>382284.72</v>
      </c>
      <c r="E29" s="17">
        <v>781366.59</v>
      </c>
      <c r="F29" s="16">
        <f>+D29+E29</f>
        <v>1163651.31</v>
      </c>
      <c r="G29" s="17">
        <v>832441.83</v>
      </c>
      <c r="H29" s="17">
        <v>832441.83</v>
      </c>
      <c r="I29" s="17">
        <f t="shared" si="4"/>
        <v>331209.4800000001</v>
      </c>
    </row>
    <row r="30" spans="1:11" x14ac:dyDescent="0.25">
      <c r="A30" s="1"/>
      <c r="B30" s="14"/>
      <c r="C30" s="27" t="s">
        <v>35</v>
      </c>
      <c r="D30" s="16">
        <v>168587.2</v>
      </c>
      <c r="E30" s="18">
        <v>531434.6</v>
      </c>
      <c r="F30" s="16">
        <f t="shared" ref="F30:F37" si="5">+D30+E30</f>
        <v>700021.8</v>
      </c>
      <c r="G30" s="17">
        <v>482697.4</v>
      </c>
      <c r="H30" s="17">
        <v>482697.4</v>
      </c>
      <c r="I30" s="17">
        <f t="shared" si="4"/>
        <v>217324.40000000002</v>
      </c>
    </row>
    <row r="31" spans="1:11" x14ac:dyDescent="0.25">
      <c r="A31" s="1"/>
      <c r="B31" s="14"/>
      <c r="C31" s="27" t="s">
        <v>36</v>
      </c>
      <c r="D31" s="16">
        <v>1393748.31</v>
      </c>
      <c r="E31" s="17">
        <v>2125454.5099999998</v>
      </c>
      <c r="F31" s="16">
        <f t="shared" si="5"/>
        <v>3519202.82</v>
      </c>
      <c r="G31" s="17">
        <v>1773934.67</v>
      </c>
      <c r="H31" s="17">
        <v>1773934.67</v>
      </c>
      <c r="I31" s="17">
        <f t="shared" si="4"/>
        <v>1745268.15</v>
      </c>
    </row>
    <row r="32" spans="1:11" x14ac:dyDescent="0.25">
      <c r="A32" s="1"/>
      <c r="B32" s="14"/>
      <c r="C32" s="27" t="s">
        <v>37</v>
      </c>
      <c r="D32" s="16">
        <v>152064.54999999999</v>
      </c>
      <c r="E32" s="17">
        <v>218483.69</v>
      </c>
      <c r="F32" s="16">
        <f t="shared" si="5"/>
        <v>370548.24</v>
      </c>
      <c r="G32" s="17">
        <v>87498.11</v>
      </c>
      <c r="H32" s="17">
        <v>87498.11</v>
      </c>
      <c r="I32" s="17">
        <f t="shared" si="4"/>
        <v>283050.13</v>
      </c>
    </row>
    <row r="33" spans="1:12" x14ac:dyDescent="0.25">
      <c r="A33" s="1"/>
      <c r="B33" s="14"/>
      <c r="C33" s="27" t="s">
        <v>38</v>
      </c>
      <c r="D33" s="16">
        <v>1375768.96</v>
      </c>
      <c r="E33" s="17">
        <v>13427321.859999999</v>
      </c>
      <c r="F33" s="16">
        <f t="shared" si="5"/>
        <v>14803090.82</v>
      </c>
      <c r="G33" s="17">
        <v>5893440.5599999996</v>
      </c>
      <c r="H33" s="17">
        <v>5893440.5599999996</v>
      </c>
      <c r="I33" s="17">
        <f t="shared" si="4"/>
        <v>8909650.2600000016</v>
      </c>
    </row>
    <row r="34" spans="1:12" x14ac:dyDescent="0.25">
      <c r="A34" s="1"/>
      <c r="B34" s="14"/>
      <c r="C34" s="27" t="s">
        <v>39</v>
      </c>
      <c r="D34" s="16">
        <v>160629.32999999999</v>
      </c>
      <c r="E34" s="17">
        <v>298439.07</v>
      </c>
      <c r="F34" s="16">
        <f t="shared" si="5"/>
        <v>459068.4</v>
      </c>
      <c r="G34" s="17">
        <v>322788.28999999998</v>
      </c>
      <c r="H34" s="17">
        <v>322788.28999999998</v>
      </c>
      <c r="I34" s="17">
        <f t="shared" si="4"/>
        <v>136280.11000000004</v>
      </c>
    </row>
    <row r="35" spans="1:12" x14ac:dyDescent="0.25">
      <c r="A35" s="1"/>
      <c r="B35" s="14"/>
      <c r="C35" s="27" t="s">
        <v>40</v>
      </c>
      <c r="D35" s="16">
        <v>63830.31</v>
      </c>
      <c r="E35" s="17">
        <v>248167.78</v>
      </c>
      <c r="F35" s="16">
        <f t="shared" si="5"/>
        <v>311998.08999999997</v>
      </c>
      <c r="G35" s="17">
        <v>207984.48</v>
      </c>
      <c r="H35" s="17">
        <v>207984.48</v>
      </c>
      <c r="I35" s="17">
        <f t="shared" si="4"/>
        <v>104013.60999999996</v>
      </c>
    </row>
    <row r="36" spans="1:12" x14ac:dyDescent="0.25">
      <c r="B36" s="14"/>
      <c r="C36" s="27" t="s">
        <v>41</v>
      </c>
      <c r="D36" s="16">
        <v>483052.76</v>
      </c>
      <c r="E36" s="17">
        <v>461341.88</v>
      </c>
      <c r="F36" s="16">
        <f t="shared" si="5"/>
        <v>944394.64</v>
      </c>
      <c r="G36" s="17">
        <v>626691.18999999994</v>
      </c>
      <c r="H36" s="17">
        <v>626691.18999999994</v>
      </c>
      <c r="I36" s="17">
        <f t="shared" si="4"/>
        <v>317703.45000000007</v>
      </c>
    </row>
    <row r="37" spans="1:12" x14ac:dyDescent="0.25">
      <c r="B37" s="14"/>
      <c r="C37" s="27" t="s">
        <v>42</v>
      </c>
      <c r="D37" s="16">
        <v>472561.68</v>
      </c>
      <c r="E37" s="17">
        <v>196156.87</v>
      </c>
      <c r="F37" s="16">
        <f t="shared" si="5"/>
        <v>668718.55000000005</v>
      </c>
      <c r="G37" s="17">
        <v>385058.41</v>
      </c>
      <c r="H37" s="17">
        <v>385058.41</v>
      </c>
      <c r="I37" s="17">
        <f t="shared" si="4"/>
        <v>283660.14000000007</v>
      </c>
    </row>
    <row r="38" spans="1:12" x14ac:dyDescent="0.25">
      <c r="B38" s="21" t="s">
        <v>43</v>
      </c>
      <c r="C38" s="22"/>
      <c r="D38" s="23">
        <f>SUM(D39:D47)</f>
        <v>283500</v>
      </c>
      <c r="E38" s="23">
        <f t="shared" ref="E38:H38" si="6">SUM(E39:E47)</f>
        <v>937272</v>
      </c>
      <c r="F38" s="23">
        <f t="shared" si="6"/>
        <v>1220772</v>
      </c>
      <c r="G38" s="23">
        <f t="shared" si="6"/>
        <v>791855.1</v>
      </c>
      <c r="H38" s="23">
        <f t="shared" si="6"/>
        <v>746855.1</v>
      </c>
      <c r="I38" s="23">
        <f>+I42</f>
        <v>428916.9</v>
      </c>
    </row>
    <row r="39" spans="1:12" ht="13.8" customHeight="1" x14ac:dyDescent="0.25">
      <c r="B39" s="26"/>
      <c r="C39" s="27" t="s">
        <v>44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</row>
    <row r="40" spans="1:12" ht="13.8" customHeight="1" x14ac:dyDescent="0.25">
      <c r="B40" s="26"/>
      <c r="C40" s="27" t="s">
        <v>45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</row>
    <row r="41" spans="1:12" ht="13.8" customHeight="1" x14ac:dyDescent="0.25">
      <c r="B41" s="26"/>
      <c r="C41" s="27" t="s">
        <v>46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</row>
    <row r="42" spans="1:12" ht="13.8" customHeight="1" x14ac:dyDescent="0.25">
      <c r="B42" s="14"/>
      <c r="C42" s="15" t="s">
        <v>47</v>
      </c>
      <c r="D42" s="28">
        <v>283500</v>
      </c>
      <c r="E42" s="17">
        <v>937272</v>
      </c>
      <c r="F42" s="16">
        <f>+D42+E42</f>
        <v>1220772</v>
      </c>
      <c r="G42" s="17">
        <v>791855.1</v>
      </c>
      <c r="H42" s="17">
        <v>746855.1</v>
      </c>
      <c r="I42" s="17">
        <f>+F42-G42</f>
        <v>428916.9</v>
      </c>
    </row>
    <row r="43" spans="1:12" ht="13.8" customHeight="1" x14ac:dyDescent="0.25">
      <c r="B43" s="14"/>
      <c r="C43" s="15" t="s">
        <v>48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</row>
    <row r="44" spans="1:12" ht="13.8" customHeight="1" x14ac:dyDescent="0.25">
      <c r="B44" s="14"/>
      <c r="C44" s="27" t="s">
        <v>49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</row>
    <row r="45" spans="1:12" ht="13.8" customHeight="1" x14ac:dyDescent="0.25">
      <c r="B45" s="14"/>
      <c r="C45" s="1" t="s">
        <v>50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</row>
    <row r="46" spans="1:12" ht="13.8" customHeight="1" x14ac:dyDescent="0.25">
      <c r="B46" s="14"/>
      <c r="C46" s="15" t="s">
        <v>51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</row>
    <row r="47" spans="1:12" ht="13.8" customHeight="1" x14ac:dyDescent="0.25">
      <c r="B47" s="14"/>
      <c r="C47" s="15" t="s">
        <v>52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</row>
    <row r="48" spans="1:12" x14ac:dyDescent="0.25">
      <c r="B48" s="21" t="s">
        <v>53</v>
      </c>
      <c r="C48" s="22"/>
      <c r="D48" s="23">
        <f>SUM(D49:D57)</f>
        <v>516300</v>
      </c>
      <c r="E48" s="23">
        <f t="shared" ref="E48:I48" si="7">SUM(E49:E57)</f>
        <v>4892372.87</v>
      </c>
      <c r="F48" s="23">
        <f t="shared" si="7"/>
        <v>5408672.8700000001</v>
      </c>
      <c r="G48" s="23">
        <f t="shared" si="7"/>
        <v>830716.45</v>
      </c>
      <c r="H48" s="23">
        <f t="shared" si="7"/>
        <v>830716.45</v>
      </c>
      <c r="I48" s="23">
        <f t="shared" si="7"/>
        <v>4577956.42</v>
      </c>
      <c r="K48" s="18"/>
      <c r="L48" s="29"/>
    </row>
    <row r="49" spans="2:12" x14ac:dyDescent="0.25">
      <c r="B49" s="14"/>
      <c r="C49" s="27" t="s">
        <v>54</v>
      </c>
      <c r="D49" s="16">
        <v>461300</v>
      </c>
      <c r="E49" s="17">
        <v>4380208.87</v>
      </c>
      <c r="F49" s="16">
        <f>+D49+E49</f>
        <v>4841508.87</v>
      </c>
      <c r="G49" s="17">
        <v>617309.96</v>
      </c>
      <c r="H49" s="17">
        <v>617309.96</v>
      </c>
      <c r="I49" s="17">
        <f>+F49-G49</f>
        <v>4224198.91</v>
      </c>
    </row>
    <row r="50" spans="2:12" x14ac:dyDescent="0.25">
      <c r="B50" s="14"/>
      <c r="C50" s="27" t="s">
        <v>55</v>
      </c>
      <c r="D50" s="17">
        <v>0</v>
      </c>
      <c r="E50" s="17">
        <v>191164</v>
      </c>
      <c r="F50" s="16">
        <f>+D50+E50</f>
        <v>191164</v>
      </c>
      <c r="G50" s="17">
        <v>43973.34</v>
      </c>
      <c r="H50" s="17">
        <v>43973.34</v>
      </c>
      <c r="I50" s="17">
        <f>+F50-G50</f>
        <v>147190.66</v>
      </c>
    </row>
    <row r="51" spans="2:12" x14ac:dyDescent="0.25">
      <c r="B51" s="14"/>
      <c r="C51" s="27" t="s">
        <v>56</v>
      </c>
      <c r="D51" s="17">
        <v>0</v>
      </c>
      <c r="E51" s="17">
        <v>40000</v>
      </c>
      <c r="F51" s="16">
        <f>+D51+E51</f>
        <v>40000</v>
      </c>
      <c r="G51" s="17">
        <v>34612.15</v>
      </c>
      <c r="H51" s="17">
        <v>34612.15</v>
      </c>
      <c r="I51" s="17">
        <f>+F51-G51</f>
        <v>5387.8499999999985</v>
      </c>
    </row>
    <row r="52" spans="2:12" x14ac:dyDescent="0.25">
      <c r="B52" s="14"/>
      <c r="C52" s="27" t="s">
        <v>57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</row>
    <row r="53" spans="2:12" x14ac:dyDescent="0.25">
      <c r="B53" s="14"/>
      <c r="C53" s="27" t="s">
        <v>58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</row>
    <row r="54" spans="2:12" x14ac:dyDescent="0.25">
      <c r="B54" s="14"/>
      <c r="C54" s="27" t="s">
        <v>59</v>
      </c>
      <c r="D54" s="17">
        <v>55000</v>
      </c>
      <c r="E54" s="17">
        <v>281000</v>
      </c>
      <c r="F54" s="16">
        <f>+D54+E54</f>
        <v>336000</v>
      </c>
      <c r="G54" s="17">
        <v>134821</v>
      </c>
      <c r="H54" s="17">
        <v>134821</v>
      </c>
      <c r="I54" s="17">
        <f>+F54-G54</f>
        <v>201179</v>
      </c>
    </row>
    <row r="55" spans="2:12" x14ac:dyDescent="0.25">
      <c r="B55" s="14"/>
      <c r="C55" s="27" t="s">
        <v>60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</row>
    <row r="56" spans="2:12" x14ac:dyDescent="0.25">
      <c r="B56" s="14"/>
      <c r="C56" s="1" t="s">
        <v>61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</row>
    <row r="57" spans="2:12" x14ac:dyDescent="0.25">
      <c r="B57" s="14"/>
      <c r="C57" s="27" t="s">
        <v>62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</row>
    <row r="58" spans="2:12" x14ac:dyDescent="0.25">
      <c r="B58" s="21" t="s">
        <v>63</v>
      </c>
      <c r="C58" s="22"/>
      <c r="D58" s="30">
        <f>SUBTOTAL(9,D59:D61)</f>
        <v>0</v>
      </c>
      <c r="E58" s="30">
        <f t="shared" ref="E58:H58" si="8">SUBTOTAL(9,E59:E61)</f>
        <v>18380711.309999999</v>
      </c>
      <c r="F58" s="30">
        <f t="shared" si="8"/>
        <v>18380711.309999999</v>
      </c>
      <c r="G58" s="30">
        <f t="shared" si="8"/>
        <v>0</v>
      </c>
      <c r="H58" s="30">
        <f t="shared" si="8"/>
        <v>0</v>
      </c>
      <c r="I58" s="30">
        <f>SUBTOTAL(9,I60)</f>
        <v>18380711.309999999</v>
      </c>
    </row>
    <row r="59" spans="2:12" x14ac:dyDescent="0.25">
      <c r="B59" s="26"/>
      <c r="C59" s="27" t="s">
        <v>64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</row>
    <row r="60" spans="2:12" x14ac:dyDescent="0.25">
      <c r="B60" s="14"/>
      <c r="C60" s="27" t="s">
        <v>65</v>
      </c>
      <c r="D60" s="13">
        <v>0</v>
      </c>
      <c r="E60" s="16">
        <v>18380711.309999999</v>
      </c>
      <c r="F60" s="16">
        <f>+D60+E60</f>
        <v>18380711.309999999</v>
      </c>
      <c r="G60" s="17">
        <v>0</v>
      </c>
      <c r="H60" s="17">
        <v>0</v>
      </c>
      <c r="I60" s="17">
        <f>+F60-G60</f>
        <v>18380711.309999999</v>
      </c>
    </row>
    <row r="61" spans="2:12" x14ac:dyDescent="0.25">
      <c r="B61" s="14"/>
      <c r="C61" s="27" t="s">
        <v>66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K61" s="29"/>
    </row>
    <row r="62" spans="2:12" ht="12.75" customHeight="1" x14ac:dyDescent="0.25">
      <c r="B62" s="21" t="s">
        <v>67</v>
      </c>
      <c r="C62" s="22"/>
      <c r="D62" s="30">
        <f>SUBTOTAL(9,D63:D69)</f>
        <v>709801.65</v>
      </c>
      <c r="E62" s="30">
        <f t="shared" ref="E62:H62" si="9">SUBTOTAL(9,E63:E69)</f>
        <v>736208.2</v>
      </c>
      <c r="F62" s="30">
        <f t="shared" si="9"/>
        <v>1446009.85</v>
      </c>
      <c r="G62" s="30">
        <f t="shared" si="9"/>
        <v>0</v>
      </c>
      <c r="H62" s="30">
        <f t="shared" si="9"/>
        <v>0</v>
      </c>
      <c r="I62" s="13">
        <f>SUBTOTAL(9,I69)</f>
        <v>1446009.85</v>
      </c>
      <c r="L62" s="29"/>
    </row>
    <row r="63" spans="2:12" ht="12.75" customHeight="1" x14ac:dyDescent="0.25">
      <c r="B63" s="26"/>
      <c r="C63" s="27" t="s">
        <v>68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L63" s="29"/>
    </row>
    <row r="64" spans="2:12" ht="12.75" customHeight="1" x14ac:dyDescent="0.25">
      <c r="B64" s="26"/>
      <c r="C64" s="27" t="s">
        <v>69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L64" s="29"/>
    </row>
    <row r="65" spans="2:12" ht="12.75" customHeight="1" x14ac:dyDescent="0.25">
      <c r="B65" s="26"/>
      <c r="C65" s="27" t="s">
        <v>70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L65" s="29"/>
    </row>
    <row r="66" spans="2:12" ht="12.75" customHeight="1" x14ac:dyDescent="0.25">
      <c r="B66" s="26"/>
      <c r="C66" s="27" t="s">
        <v>71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L66" s="29"/>
    </row>
    <row r="67" spans="2:12" ht="12.75" customHeight="1" x14ac:dyDescent="0.25">
      <c r="B67" s="26"/>
      <c r="C67" s="27" t="s">
        <v>72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L67" s="29"/>
    </row>
    <row r="68" spans="2:12" ht="12.75" customHeight="1" x14ac:dyDescent="0.25">
      <c r="B68" s="26"/>
      <c r="C68" s="27" t="s">
        <v>73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L68" s="29"/>
    </row>
    <row r="69" spans="2:12" ht="26.4" x14ac:dyDescent="0.25">
      <c r="B69" s="26"/>
      <c r="C69" s="15" t="s">
        <v>74</v>
      </c>
      <c r="D69" s="16">
        <v>709801.65</v>
      </c>
      <c r="E69" s="17">
        <v>736208.2</v>
      </c>
      <c r="F69" s="17">
        <f>+D69+E69</f>
        <v>1446009.85</v>
      </c>
      <c r="G69" s="13">
        <v>0</v>
      </c>
      <c r="H69" s="13">
        <v>0</v>
      </c>
      <c r="I69" s="17">
        <f>+F69-G69</f>
        <v>1446009.85</v>
      </c>
      <c r="K69" s="29"/>
      <c r="L69" s="18"/>
    </row>
    <row r="70" spans="2:12" x14ac:dyDescent="0.25">
      <c r="B70" s="21" t="s">
        <v>75</v>
      </c>
      <c r="C70" s="22"/>
      <c r="D70" s="30">
        <f>SUBTOTAL(9,D71:D73)</f>
        <v>0</v>
      </c>
      <c r="E70" s="30">
        <f t="shared" ref="E70:H70" si="10">SUBTOTAL(9,E71:E73)</f>
        <v>0</v>
      </c>
      <c r="F70" s="30">
        <f t="shared" si="10"/>
        <v>0</v>
      </c>
      <c r="G70" s="30">
        <f t="shared" si="10"/>
        <v>0</v>
      </c>
      <c r="H70" s="30">
        <f t="shared" si="10"/>
        <v>0</v>
      </c>
      <c r="I70" s="30">
        <v>0</v>
      </c>
      <c r="K70" s="29"/>
      <c r="L70" s="18"/>
    </row>
    <row r="71" spans="2:12" ht="13.8" customHeight="1" x14ac:dyDescent="0.25">
      <c r="B71" s="26"/>
      <c r="C71" s="15" t="s">
        <v>76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K71" s="29"/>
      <c r="L71" s="18"/>
    </row>
    <row r="72" spans="2:12" ht="13.8" customHeight="1" x14ac:dyDescent="0.25">
      <c r="B72" s="26"/>
      <c r="C72" s="15" t="s">
        <v>77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K72" s="29"/>
      <c r="L72" s="18"/>
    </row>
    <row r="73" spans="2:12" ht="13.8" customHeight="1" x14ac:dyDescent="0.25">
      <c r="B73" s="26"/>
      <c r="C73" s="15" t="s">
        <v>78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K73" s="29"/>
      <c r="L73" s="18"/>
    </row>
    <row r="74" spans="2:12" ht="13.8" customHeight="1" x14ac:dyDescent="0.25">
      <c r="B74" s="21" t="s">
        <v>79</v>
      </c>
      <c r="C74" s="22"/>
      <c r="D74" s="30">
        <f>SUBTOTAL(9,D75:D81)</f>
        <v>0</v>
      </c>
      <c r="E74" s="30">
        <f t="shared" ref="E74:H74" si="11">SUBTOTAL(9,E75:E81)</f>
        <v>0</v>
      </c>
      <c r="F74" s="30">
        <f t="shared" si="11"/>
        <v>0</v>
      </c>
      <c r="G74" s="30">
        <f t="shared" si="11"/>
        <v>0</v>
      </c>
      <c r="H74" s="30">
        <f t="shared" si="11"/>
        <v>0</v>
      </c>
      <c r="I74" s="30">
        <v>0</v>
      </c>
      <c r="K74" s="29"/>
      <c r="L74" s="18"/>
    </row>
    <row r="75" spans="2:12" ht="13.8" customHeight="1" x14ac:dyDescent="0.25">
      <c r="B75" s="26"/>
      <c r="C75" s="15" t="s">
        <v>80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K75" s="29"/>
      <c r="L75" s="18"/>
    </row>
    <row r="76" spans="2:12" ht="13.8" customHeight="1" x14ac:dyDescent="0.25">
      <c r="B76" s="26"/>
      <c r="C76" s="15" t="s">
        <v>81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K76" s="29"/>
      <c r="L76" s="18"/>
    </row>
    <row r="77" spans="2:12" ht="13.8" customHeight="1" x14ac:dyDescent="0.25">
      <c r="B77" s="26"/>
      <c r="C77" s="15" t="s">
        <v>82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K77" s="29"/>
      <c r="L77" s="18"/>
    </row>
    <row r="78" spans="2:12" ht="13.8" customHeight="1" x14ac:dyDescent="0.25">
      <c r="B78" s="26"/>
      <c r="C78" s="15" t="s">
        <v>83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K78" s="29"/>
      <c r="L78" s="18"/>
    </row>
    <row r="79" spans="2:12" ht="13.8" customHeight="1" x14ac:dyDescent="0.25">
      <c r="B79" s="26"/>
      <c r="C79" s="15" t="s">
        <v>84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K79" s="29"/>
      <c r="L79" s="18"/>
    </row>
    <row r="80" spans="2:12" ht="13.8" customHeight="1" x14ac:dyDescent="0.25">
      <c r="B80" s="26"/>
      <c r="C80" s="15" t="s">
        <v>85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K80" s="29"/>
      <c r="L80" s="18"/>
    </row>
    <row r="81" spans="1:12" ht="13.8" customHeight="1" x14ac:dyDescent="0.25">
      <c r="B81" s="26"/>
      <c r="C81" s="15" t="s">
        <v>86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K81" s="29"/>
      <c r="L81" s="18"/>
    </row>
    <row r="82" spans="1:12" x14ac:dyDescent="0.25">
      <c r="B82" s="26"/>
      <c r="C82" s="15"/>
      <c r="D82" s="31"/>
      <c r="E82" s="18"/>
      <c r="F82" s="31"/>
      <c r="G82" s="13"/>
      <c r="H82" s="13"/>
      <c r="I82" s="17"/>
      <c r="K82" s="29"/>
      <c r="L82" s="18"/>
    </row>
    <row r="83" spans="1:12" s="36" customFormat="1" ht="26.4" x14ac:dyDescent="0.25">
      <c r="A83" s="32"/>
      <c r="B83" s="33"/>
      <c r="C83" s="34" t="s">
        <v>87</v>
      </c>
      <c r="D83" s="35">
        <f t="shared" ref="D83:I83" si="12">+D10+D18+D28+D38+D48+D58+D62</f>
        <v>38719606.990000002</v>
      </c>
      <c r="E83" s="35">
        <f t="shared" si="12"/>
        <v>54002078.060000002</v>
      </c>
      <c r="F83" s="35">
        <f t="shared" si="12"/>
        <v>92721685.049999997</v>
      </c>
      <c r="G83" s="35">
        <f>+G10+G18+G28+G38+G48+G58+G62</f>
        <v>43944317.260000005</v>
      </c>
      <c r="H83" s="35">
        <f t="shared" si="12"/>
        <v>43899317.260000005</v>
      </c>
      <c r="I83" s="35">
        <f t="shared" si="12"/>
        <v>48777367.789999999</v>
      </c>
      <c r="J83" s="32"/>
      <c r="L83" s="37"/>
    </row>
    <row r="85" spans="1:12" x14ac:dyDescent="0.25">
      <c r="B85" s="3" t="s">
        <v>88</v>
      </c>
      <c r="F85" s="38"/>
      <c r="G85" s="39"/>
      <c r="H85" s="38"/>
      <c r="I85" s="38"/>
    </row>
  </sheetData>
  <mergeCells count="15">
    <mergeCell ref="B62:C62"/>
    <mergeCell ref="B70:C70"/>
    <mergeCell ref="B74:C74"/>
    <mergeCell ref="B10:C10"/>
    <mergeCell ref="B18:C18"/>
    <mergeCell ref="B28:C28"/>
    <mergeCell ref="B38:C38"/>
    <mergeCell ref="B48:C48"/>
    <mergeCell ref="B58:C58"/>
    <mergeCell ref="B1:I1"/>
    <mergeCell ref="B2:I2"/>
    <mergeCell ref="B3:I3"/>
    <mergeCell ref="B7:C9"/>
    <mergeCell ref="D7:H7"/>
    <mergeCell ref="I7:I8"/>
  </mergeCells>
  <printOptions horizontalCentered="1"/>
  <pageMargins left="0.11811023622047245" right="0.11811023622047245" top="0.35433070866141736" bottom="0.15748031496062992" header="0.31496062992125984" footer="0.31496062992125984"/>
  <pageSetup scale="62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cp:lastPrinted>2019-10-30T15:54:31Z</cp:lastPrinted>
  <dcterms:created xsi:type="dcterms:W3CDTF">2019-10-30T15:52:22Z</dcterms:created>
  <dcterms:modified xsi:type="dcterms:W3CDTF">2019-10-30T15:57:18Z</dcterms:modified>
</cp:coreProperties>
</file>